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320" windowHeight="1017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<sst xmlns="http://schemas.openxmlformats.org/spreadsheetml/2006/main" count="168" uniqueCount="86">
  <si>
    <t>Наименование показателя</t>
  </si>
  <si>
    <t>Код классификации расходов бюджетов</t>
  </si>
  <si>
    <t>План 
на 2023 год</t>
  </si>
  <si>
    <t>План 
на 2024 год</t>
  </si>
  <si>
    <t>РзПр</t>
  </si>
  <si>
    <t>ЦСР</t>
  </si>
  <si>
    <t>ВР</t>
  </si>
  <si>
    <t>Расходы Железнодорожного сельсовета Белорецкого района – всего,</t>
  </si>
  <si>
    <t>в том числе: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</si>
  <si>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</si>
  <si>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</si>
  <si>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</si>
  <si>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</si>
  <si>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2500000000</t>
  </si>
  <si>
    <t>Развитие и совершенствование муниципальной службы</t>
  </si>
  <si>
    <t>2502100000</t>
  </si>
  <si>
    <t>Глава муниципального образования</t>
  </si>
  <si>
    <t>2502102030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</si>
  <si>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</si>
  <si>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</si>
  <si>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</si>
  <si>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</si>
  <si>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</si>
  <si>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2502102040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</si>
  <si>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</si>
  <si>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</si>
  <si>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</si>
  <si>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</si>
  <si>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</si>
  <si>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0111</t>
  </si>
  <si>
    <t>Непрограммные расходы</t>
  </si>
  <si>
    <t>9900000000</t>
  </si>
  <si>
    <t>9909900000</t>
  </si>
  <si>
    <t>Резервные фонды местных администраций</t>
  </si>
  <si>
    <t>9909907500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</si>
  <si>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</si>
  <si>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</si>
  <si>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</si>
  <si>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</si>
  <si>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</si>
  <si>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9909951180</t>
  </si>
  <si>
    <t>ЖИЛИЩНО-КОММУНАЛЬНОЕ ХОЗЯЙСТВО</t>
  </si>
  <si>
    <t>0500</t>
  </si>
  <si>
    <t>Жилищное хозяйство</t>
  </si>
  <si>
    <t>0501</t>
  </si>
  <si>
    <t>2000000000</t>
  </si>
  <si>
    <t>Комплексное решение проблем жилищно-коммунального хозяйства в муниципальном районе</t>
  </si>
  <si>
    <t>2001600000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</si>
  <si>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</si>
  <si>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2001603610</t>
  </si>
  <si>
    <t>Благоустройство</t>
  </si>
  <si>
    <t>0503</t>
  </si>
  <si>
    <t>Мероприятия по благоустройству территорий населенных пунктов</t>
  </si>
  <si>
    <t>2001606050</t>
  </si>
  <si>
    <t>КУЛЬТУРА, КИНЕМАТОГРАФИЯ</t>
  </si>
  <si>
    <t>0800</t>
  </si>
  <si>
    <t>Культура</t>
  </si>
  <si>
    <t>0801</t>
  </si>
  <si>
    <t>1800000000</t>
  </si>
  <si>
    <t>Мероприятия в сфере культуры, кинематографии</t>
  </si>
  <si>
    <t>1800045870</t>
  </si>
  <si>
    <t>ФИЗИЧЕСКАЯ КУЛЬТУРА И СПОРТ</t>
  </si>
  <si>
    <t>1100</t>
  </si>
  <si>
    <t>Физическая культура</t>
  </si>
  <si>
    <t>1101</t>
  </si>
  <si>
    <t>1900000000</t>
  </si>
  <si>
    <t>Реализация муниципальной политики в области физкультуры и спорта</t>
  </si>
  <si>
    <t>1901500000</t>
  </si>
  <si>
    <t>Мероприятия в области физической культуры и спорта</t>
  </si>
  <si>
    <t>1901541870</t>
  </si>
  <si>
    <t/>
  </si>
  <si>
    <t>9900</t>
  </si>
  <si>
    <t>Условно утвержденные расходы</t>
  </si>
  <si>
    <t>9999</t>
  </si>
  <si>
    <t>9909999999</t>
  </si>
  <si>
    <t>Иные средства</t>
  </si>
  <si>
    <t>900</t>
  </si>
  <si>
    <t>Результат исполнения бюджета (дефицит «–», профицит «+»)</t>
  </si>
  <si>
    <t>X</t>
  </si>
  <si>
    <t xml:space="preserve">Глава сельского поселения Железнодорожный сельсовет
муниципального района 
Белорецкий район Республики Башкортостан                                                                                                                   Закиров А.К.                                                                                                                                                                                   
</t>
  </si>
  <si>
    <t xml:space="preserve"> Распределение бюджетных ассигнований сельского поселения Железнодорожный сельсовет муниципального района  Белорецкий район Республики Башкортостан по разделам, подразделам, целевым статьям
(муниципальных программ  и непрограммным направлениям деятельности), группам
видов расходов классификации расходов бюджетов на 2023-2024 год.</t>
  </si>
  <si>
    <t>Муниципальная программа «Развитие муниципальной службы в муниципальном районе Белорецкий район Республики Башкортостан»</t>
  </si>
  <si>
    <t>Муниципальная программа «Комплексное развитие систем коммунальной инфраструктуры муниципального района Белорецкий район Республики Башкортостан»</t>
  </si>
  <si>
    <t>Муниципальная программа «Культура Белорецкого района»</t>
  </si>
  <si>
    <t>Муниципальная программа «Развитие физической культуры и спорта в муниципальном районе Белорецкий район Республики Башкортостан»</t>
  </si>
  <si>
    <t>Приложение № 4
 к решению Совета сельского поселения                                                                          Железнодорожный сельсовет муниципального района  Белорецкий район от "__" ___  2021 г. №__  "О бюджете сельского поселения Железнодорожный сельсовет муниципального района Белорецкий район Республики Башкортостан на 2022 год и на плановый период 2023-2024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</si>
</sst>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5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72" fontId="40" fillId="0" borderId="10" xfId="0" applyNumberFormat="1" applyFont="1" applyBorder="1" applyAlignment="1">
      <alignment horizontal="right" vertical="center"/>
    </xf>
    <xf numFmtId="172" fontId="41" fillId="0" borderId="10" xfId="0" applyNumberFormat="1" applyFont="1" applyBorder="1" applyAlignment="1">
      <alignment horizontal="right" vertical="center"/>
    </xf>
    <xf numFmtId="172" fontId="41" fillId="0" borderId="11" xfId="0" applyNumberFormat="1" applyFont="1" applyBorder="1" applyAlignment="1">
      <alignment horizontal="right" vertical="center"/>
    </xf>
    <xf numFmtId="0" fontId="40" fillId="0" borderId="12" xfId="0" applyNumberFormat="1" applyFont="1" applyBorder="1" applyAlignment="1">
      <alignment horizontal="center" vertical="center"/>
    </xf>
    <xf numFmtId="172" fontId="40" fillId="0" borderId="13" xfId="0" applyNumberFormat="1" applyFont="1" applyBorder="1" applyAlignment="1">
      <alignment horizontal="right" vertical="center"/>
    </xf>
    <xf numFmtId="0" fontId="41" fillId="0" borderId="14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/>
    </xf>
    <xf numFmtId="172" fontId="40" fillId="0" borderId="11" xfId="0" applyNumberFormat="1" applyFont="1" applyBorder="1" applyAlignment="1">
      <alignment horizontal="right" vertical="center"/>
    </xf>
    <xf numFmtId="172" fontId="40" fillId="0" borderId="15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1" fillId="0" borderId="16" xfId="0" applyNumberFormat="1" applyFont="1" applyBorder="1" applyAlignment="1">
      <alignment horizontal="right" vertical="center"/>
    </xf>
    <xf numFmtId="0" fontId="4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3" fillId="0" borderId="0" xfId="0" applyNumberFormat="1" applyFont="1" applyBorder="1" applyAlignment="1">
      <alignment horizontal="center" wrapText="1"/>
    </xf>
    <xf numFmtId="0" fontId="41" fillId="0" borderId="17" xfId="0" applyNumberFormat="1" applyFont="1" applyBorder="1" applyAlignment="1">
      <alignment horizontal="right"/>
    </xf>
    <xf numFmtId="0" fontId="41" fillId="0" borderId="0" xfId="0" applyNumberFormat="1" applyFont="1" applyBorder="1" applyAlignment="1">
      <alignment horizontal="left" wrapText="1"/>
    </xf>
    <xf numFmtId="0" fontId="40" fillId="0" borderId="18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4" fillId="0" borderId="21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/>
    </xf>
    <xf numFmtId="0" fontId="40" fillId="0" borderId="23" xfId="0" applyNumberFormat="1" applyFont="1" applyBorder="1" applyAlignment="1">
      <alignment horizontal="left" vertical="center" wrapText="1"/>
    </xf>
    <xf numFmtId="0" fontId="40" fillId="0" borderId="24" xfId="0" applyNumberFormat="1" applyFont="1" applyBorder="1" applyAlignment="1">
      <alignment horizontal="center" vertical="center"/>
    </xf>
    <xf numFmtId="0" fontId="41" fillId="0" borderId="23" xfId="0" applyNumberFormat="1" applyFont="1" applyBorder="1" applyAlignment="1">
      <alignment vertical="center" wrapText="1"/>
    </xf>
    <xf numFmtId="0" fontId="41" fillId="0" borderId="24" xfId="0" applyNumberFormat="1" applyFont="1" applyBorder="1" applyAlignment="1">
      <alignment horizontal="center" vertical="center"/>
    </xf>
    <xf numFmtId="0" fontId="40" fillId="0" borderId="25" xfId="0" applyNumberFormat="1" applyFont="1" applyBorder="1" applyAlignment="1">
      <alignment vertical="center" wrapText="1"/>
    </xf>
    <xf numFmtId="0" fontId="40" fillId="0" borderId="10" xfId="0" applyNumberFormat="1" applyFont="1" applyBorder="1" applyAlignment="1">
      <alignment horizontal="center" vertical="center"/>
    </xf>
    <xf numFmtId="0" fontId="41" fillId="0" borderId="25" xfId="0" applyNumberFormat="1" applyFont="1" applyBorder="1" applyAlignment="1">
      <alignment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 horizontal="center" vertical="top" wrapText="1"/>
    </xf>
    <xf numFmtId="0" fontId="41" fillId="0" borderId="26" xfId="0" applyNumberFormat="1" applyFont="1" applyBorder="1" applyAlignment="1">
      <alignment horizontal="left" vertical="center" wrapText="1"/>
    </xf>
    <xf numFmtId="0" fontId="4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73"/>
  <sheetViews>
    <sheetView tabSelected="1" zoomScalePageLayoutView="0" workbookViewId="0" topLeftCell="A1">
      <selection activeCell="J4" sqref="J4:M4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9.140625" style="0" customWidth="1"/>
    <col min="4" max="4" width="11.8515625" style="0" customWidth="1"/>
    <col min="5" max="5" width="7.57421875" style="0" customWidth="1"/>
    <col min="6" max="6" width="1.57421875" style="0" customWidth="1"/>
    <col min="7" max="7" width="7.57421875" style="0" customWidth="1"/>
    <col min="8" max="8" width="6.00390625" style="0" customWidth="1"/>
    <col min="9" max="9" width="5.8515625" style="0" customWidth="1"/>
    <col min="10" max="10" width="7.7109375" style="0" customWidth="1"/>
    <col min="11" max="11" width="1.421875" style="0" customWidth="1"/>
    <col min="12" max="12" width="13.421875" style="0" customWidth="1"/>
    <col min="13" max="13" width="14.00390625" style="0" customWidth="1"/>
  </cols>
  <sheetData>
    <row r="2" ht="9.75" customHeight="1"/>
    <row r="3" ht="15" hidden="1"/>
    <row r="4" spans="1:13" ht="108" customHeight="1">
      <c r="A4" s="14"/>
      <c r="B4" s="15"/>
      <c r="C4" s="15"/>
      <c r="D4" s="15"/>
      <c r="E4" s="15"/>
      <c r="F4" s="15"/>
      <c r="G4" s="15"/>
      <c r="H4" s="15"/>
      <c r="I4" s="15"/>
      <c r="J4" s="16" t="s">
        <v>85</v>
      </c>
      <c r="K4" s="17"/>
      <c r="L4" s="17"/>
      <c r="M4" s="17"/>
    </row>
    <row r="7" ht="0" customHeight="1" hidden="1"/>
    <row r="8" ht="15" hidden="1"/>
    <row r="9" spans="1:13" ht="65.25" customHeight="1">
      <c r="A9" s="18" t="s">
        <v>80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5.7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.75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3.25" customHeight="1" thickBot="1">
      <c r="A12" s="21" t="s">
        <v>0</v>
      </c>
      <c r="B12" s="21"/>
      <c r="C12" s="21"/>
      <c r="D12" s="21"/>
      <c r="E12" s="21"/>
      <c r="F12" s="23" t="s">
        <v>1</v>
      </c>
      <c r="G12" s="23"/>
      <c r="H12" s="24"/>
      <c r="I12" s="24"/>
      <c r="J12" s="25"/>
      <c r="K12" s="25"/>
      <c r="L12" s="26" t="s">
        <v>2</v>
      </c>
      <c r="M12" s="26" t="s">
        <v>3</v>
      </c>
    </row>
    <row r="13" spans="1:13" ht="57.75" customHeight="1" thickBot="1">
      <c r="A13" s="22"/>
      <c r="B13" s="22"/>
      <c r="C13" s="22"/>
      <c r="D13" s="22"/>
      <c r="E13" s="22"/>
      <c r="F13" s="21" t="s">
        <v>4</v>
      </c>
      <c r="G13" s="21"/>
      <c r="H13" s="23" t="s">
        <v>5</v>
      </c>
      <c r="I13" s="23"/>
      <c r="J13" s="21" t="s">
        <v>6</v>
      </c>
      <c r="K13" s="21"/>
      <c r="L13" s="27"/>
      <c r="M13" s="27"/>
    </row>
    <row r="14" spans="1:13" ht="15.75" thickBot="1">
      <c r="A14" s="26">
        <v>1</v>
      </c>
      <c r="B14" s="26"/>
      <c r="C14" s="26"/>
      <c r="D14" s="26"/>
      <c r="E14" s="26"/>
      <c r="F14" s="26">
        <v>2</v>
      </c>
      <c r="G14" s="26"/>
      <c r="H14" s="26">
        <v>3</v>
      </c>
      <c r="I14" s="26"/>
      <c r="J14" s="26">
        <v>4</v>
      </c>
      <c r="K14" s="26"/>
      <c r="L14" s="4">
        <v>8</v>
      </c>
      <c r="M14" s="4">
        <v>9</v>
      </c>
    </row>
    <row r="15" spans="1:13" ht="15.75" customHeight="1">
      <c r="A15" s="28" t="s">
        <v>7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5">
        <f>4342700/1000</f>
        <v>4342.7</v>
      </c>
      <c r="M15" s="9">
        <f>4356700/1000</f>
        <v>4356.7</v>
      </c>
    </row>
    <row r="16" spans="1:13" ht="15" customHeight="1">
      <c r="A16" s="30" t="s">
        <v>8</v>
      </c>
      <c r="B16" s="30"/>
      <c r="C16" s="30"/>
      <c r="D16" s="30"/>
      <c r="E16" s="30"/>
      <c r="F16" s="31"/>
      <c r="G16" s="31"/>
      <c r="H16" s="31"/>
      <c r="I16" s="31"/>
      <c r="J16" s="31"/>
      <c r="K16" s="31"/>
      <c r="L16" s="2"/>
      <c r="M16" s="3"/>
    </row>
    <row r="17" spans="1:13" ht="15" customHeight="1">
      <c r="A17" s="32" t="s">
        <v>9</v>
      </c>
      <c r="B17" s="32"/>
      <c r="C17" s="32"/>
      <c r="D17" s="32"/>
      <c r="E17" s="32"/>
      <c r="F17" s="33" t="s">
        <v>10</v>
      </c>
      <c r="G17" s="33"/>
      <c r="H17" s="33"/>
      <c r="I17" s="33"/>
      <c r="J17" s="33"/>
      <c r="K17" s="33"/>
      <c r="L17" s="1">
        <f>2747500/1000</f>
        <v>2747.5</v>
      </c>
      <c r="M17" s="1">
        <f>2747500/1000</f>
        <v>2747.5</v>
      </c>
    </row>
    <row r="18" spans="1:13" ht="23.25" customHeight="1">
      <c r="A18" s="34" t="s">
        <v>11</v>
      </c>
      <c r="B18" s="34"/>
      <c r="C18" s="34"/>
      <c r="D18" s="34"/>
      <c r="E18" s="34"/>
      <c r="F18" s="35" t="s">
        <v>12</v>
      </c>
      <c r="G18" s="35"/>
      <c r="H18" s="35"/>
      <c r="I18" s="35"/>
      <c r="J18" s="35"/>
      <c r="K18" s="35"/>
      <c r="L18" s="2">
        <f>833300/1000</f>
        <v>833.3</v>
      </c>
      <c r="M18" s="2">
        <f>833300/1000</f>
        <v>833.3</v>
      </c>
    </row>
    <row r="19" spans="1:13" ht="23.25" customHeight="1">
      <c r="A19" s="34" t="s">
        <v>81</v>
      </c>
      <c r="B19" s="34"/>
      <c r="C19" s="34"/>
      <c r="D19" s="34"/>
      <c r="E19" s="34"/>
      <c r="F19" s="35" t="s">
        <v>12</v>
      </c>
      <c r="G19" s="35"/>
      <c r="H19" s="35" t="s">
        <v>13</v>
      </c>
      <c r="I19" s="35"/>
      <c r="J19" s="35"/>
      <c r="K19" s="35"/>
      <c r="L19" s="2">
        <f aca="true" t="shared" si="0" ref="L19:M22">833300/1000</f>
        <v>833.3</v>
      </c>
      <c r="M19" s="2">
        <f t="shared" si="0"/>
        <v>833.3</v>
      </c>
    </row>
    <row r="20" spans="1:13" ht="15" customHeight="1">
      <c r="A20" s="34" t="s">
        <v>14</v>
      </c>
      <c r="B20" s="34"/>
      <c r="C20" s="34"/>
      <c r="D20" s="34"/>
      <c r="E20" s="34"/>
      <c r="F20" s="35" t="s">
        <v>12</v>
      </c>
      <c r="G20" s="35"/>
      <c r="H20" s="35" t="s">
        <v>15</v>
      </c>
      <c r="I20" s="35"/>
      <c r="J20" s="35"/>
      <c r="K20" s="35"/>
      <c r="L20" s="2">
        <f t="shared" si="0"/>
        <v>833.3</v>
      </c>
      <c r="M20" s="2">
        <f t="shared" si="0"/>
        <v>833.3</v>
      </c>
    </row>
    <row r="21" spans="1:13" ht="15" customHeight="1">
      <c r="A21" s="34" t="s">
        <v>16</v>
      </c>
      <c r="B21" s="34"/>
      <c r="C21" s="34"/>
      <c r="D21" s="34"/>
      <c r="E21" s="34"/>
      <c r="F21" s="35" t="s">
        <v>12</v>
      </c>
      <c r="G21" s="35"/>
      <c r="H21" s="35" t="s">
        <v>17</v>
      </c>
      <c r="I21" s="35"/>
      <c r="J21" s="35"/>
      <c r="K21" s="35"/>
      <c r="L21" s="2">
        <f t="shared" si="0"/>
        <v>833.3</v>
      </c>
      <c r="M21" s="2">
        <f t="shared" si="0"/>
        <v>833.3</v>
      </c>
    </row>
    <row r="22" spans="1:13" ht="34.5" customHeight="1">
      <c r="A22" s="34" t="s">
        <v>18</v>
      </c>
      <c r="B22" s="34"/>
      <c r="C22" s="34"/>
      <c r="D22" s="34"/>
      <c r="E22" s="34"/>
      <c r="F22" s="35" t="s">
        <v>12</v>
      </c>
      <c r="G22" s="35"/>
      <c r="H22" s="35" t="s">
        <v>17</v>
      </c>
      <c r="I22" s="35"/>
      <c r="J22" s="35" t="s">
        <v>19</v>
      </c>
      <c r="K22" s="35"/>
      <c r="L22" s="2">
        <f t="shared" si="0"/>
        <v>833.3</v>
      </c>
      <c r="M22" s="2">
        <f t="shared" si="0"/>
        <v>833.3</v>
      </c>
    </row>
    <row r="23" spans="1:13" ht="34.5" customHeight="1">
      <c r="A23" s="34" t="s">
        <v>20</v>
      </c>
      <c r="B23" s="34"/>
      <c r="C23" s="34"/>
      <c r="D23" s="34"/>
      <c r="E23" s="34"/>
      <c r="F23" s="35" t="s">
        <v>21</v>
      </c>
      <c r="G23" s="35"/>
      <c r="H23" s="35"/>
      <c r="I23" s="35"/>
      <c r="J23" s="35"/>
      <c r="K23" s="35"/>
      <c r="L23" s="2">
        <f>1844200/1000</f>
        <v>1844.2</v>
      </c>
      <c r="M23" s="2">
        <f>1844200/1000</f>
        <v>1844.2</v>
      </c>
    </row>
    <row r="24" spans="1:13" ht="23.25" customHeight="1">
      <c r="A24" s="34" t="s">
        <v>81</v>
      </c>
      <c r="B24" s="34"/>
      <c r="C24" s="34"/>
      <c r="D24" s="34"/>
      <c r="E24" s="34"/>
      <c r="F24" s="35" t="s">
        <v>21</v>
      </c>
      <c r="G24" s="35"/>
      <c r="H24" s="35" t="s">
        <v>13</v>
      </c>
      <c r="I24" s="35"/>
      <c r="J24" s="35"/>
      <c r="K24" s="35"/>
      <c r="L24" s="2">
        <f aca="true" t="shared" si="1" ref="L24:M26">1844200/1000</f>
        <v>1844.2</v>
      </c>
      <c r="M24" s="2">
        <f t="shared" si="1"/>
        <v>1844.2</v>
      </c>
    </row>
    <row r="25" spans="1:13" ht="15" customHeight="1">
      <c r="A25" s="34" t="s">
        <v>14</v>
      </c>
      <c r="B25" s="34"/>
      <c r="C25" s="34"/>
      <c r="D25" s="34"/>
      <c r="E25" s="34"/>
      <c r="F25" s="35" t="s">
        <v>21</v>
      </c>
      <c r="G25" s="35"/>
      <c r="H25" s="35" t="s">
        <v>15</v>
      </c>
      <c r="I25" s="35"/>
      <c r="J25" s="35"/>
      <c r="K25" s="35"/>
      <c r="L25" s="2">
        <f t="shared" si="1"/>
        <v>1844.2</v>
      </c>
      <c r="M25" s="2">
        <f t="shared" si="1"/>
        <v>1844.2</v>
      </c>
    </row>
    <row r="26" spans="1:13" ht="15" customHeight="1">
      <c r="A26" s="34" t="s">
        <v>22</v>
      </c>
      <c r="B26" s="34"/>
      <c r="C26" s="34"/>
      <c r="D26" s="34"/>
      <c r="E26" s="34"/>
      <c r="F26" s="35" t="s">
        <v>21</v>
      </c>
      <c r="G26" s="35"/>
      <c r="H26" s="35" t="s">
        <v>23</v>
      </c>
      <c r="I26" s="35"/>
      <c r="J26" s="35"/>
      <c r="K26" s="35"/>
      <c r="L26" s="2">
        <f t="shared" si="1"/>
        <v>1844.2</v>
      </c>
      <c r="M26" s="2">
        <f t="shared" si="1"/>
        <v>1844.2</v>
      </c>
    </row>
    <row r="27" spans="1:13" ht="34.5" customHeight="1">
      <c r="A27" s="34" t="s">
        <v>18</v>
      </c>
      <c r="B27" s="34"/>
      <c r="C27" s="34"/>
      <c r="D27" s="34"/>
      <c r="E27" s="34"/>
      <c r="F27" s="35" t="s">
        <v>21</v>
      </c>
      <c r="G27" s="35"/>
      <c r="H27" s="35" t="s">
        <v>23</v>
      </c>
      <c r="I27" s="35"/>
      <c r="J27" s="35" t="s">
        <v>19</v>
      </c>
      <c r="K27" s="35"/>
      <c r="L27" s="2">
        <f>1315200/1000</f>
        <v>1315.2</v>
      </c>
      <c r="M27" s="2">
        <f>1315200/1000</f>
        <v>1315.2</v>
      </c>
    </row>
    <row r="28" spans="1:13" ht="23.25" customHeight="1">
      <c r="A28" s="34" t="s">
        <v>24</v>
      </c>
      <c r="B28" s="34"/>
      <c r="C28" s="34"/>
      <c r="D28" s="34"/>
      <c r="E28" s="34"/>
      <c r="F28" s="35" t="s">
        <v>21</v>
      </c>
      <c r="G28" s="35"/>
      <c r="H28" s="35" t="s">
        <v>23</v>
      </c>
      <c r="I28" s="35"/>
      <c r="J28" s="35" t="s">
        <v>25</v>
      </c>
      <c r="K28" s="35"/>
      <c r="L28" s="2">
        <f>479000/1000</f>
        <v>479</v>
      </c>
      <c r="M28" s="2">
        <f>479000/1000</f>
        <v>479</v>
      </c>
    </row>
    <row r="29" spans="1:13" ht="15" customHeight="1">
      <c r="A29" s="34" t="s">
        <v>26</v>
      </c>
      <c r="B29" s="34"/>
      <c r="C29" s="34"/>
      <c r="D29" s="34"/>
      <c r="E29" s="34"/>
      <c r="F29" s="35" t="s">
        <v>21</v>
      </c>
      <c r="G29" s="35"/>
      <c r="H29" s="35" t="s">
        <v>23</v>
      </c>
      <c r="I29" s="35"/>
      <c r="J29" s="35" t="s">
        <v>27</v>
      </c>
      <c r="K29" s="35"/>
      <c r="L29" s="2">
        <f>50000/1000</f>
        <v>50</v>
      </c>
      <c r="M29" s="2">
        <f>50000/1000</f>
        <v>50</v>
      </c>
    </row>
    <row r="30" spans="1:13" ht="15" customHeight="1">
      <c r="A30" s="34" t="s">
        <v>28</v>
      </c>
      <c r="B30" s="34"/>
      <c r="C30" s="34"/>
      <c r="D30" s="34"/>
      <c r="E30" s="34"/>
      <c r="F30" s="35" t="s">
        <v>29</v>
      </c>
      <c r="G30" s="35"/>
      <c r="H30" s="35"/>
      <c r="I30" s="35"/>
      <c r="J30" s="35"/>
      <c r="K30" s="35"/>
      <c r="L30" s="2">
        <f>70000/1000</f>
        <v>70</v>
      </c>
      <c r="M30" s="2">
        <f>70000/1000</f>
        <v>70</v>
      </c>
    </row>
    <row r="31" spans="1:13" ht="15" customHeight="1">
      <c r="A31" s="34" t="s">
        <v>30</v>
      </c>
      <c r="B31" s="34"/>
      <c r="C31" s="34"/>
      <c r="D31" s="34"/>
      <c r="E31" s="34"/>
      <c r="F31" s="35" t="s">
        <v>29</v>
      </c>
      <c r="G31" s="35"/>
      <c r="H31" s="35" t="s">
        <v>31</v>
      </c>
      <c r="I31" s="35"/>
      <c r="J31" s="35"/>
      <c r="K31" s="35"/>
      <c r="L31" s="2">
        <f aca="true" t="shared" si="2" ref="L31:M34">70000/1000</f>
        <v>70</v>
      </c>
      <c r="M31" s="2">
        <f t="shared" si="2"/>
        <v>70</v>
      </c>
    </row>
    <row r="32" spans="1:13" ht="15" customHeight="1">
      <c r="A32" s="34" t="s">
        <v>30</v>
      </c>
      <c r="B32" s="34"/>
      <c r="C32" s="34"/>
      <c r="D32" s="34"/>
      <c r="E32" s="34"/>
      <c r="F32" s="35" t="s">
        <v>29</v>
      </c>
      <c r="G32" s="35"/>
      <c r="H32" s="35" t="s">
        <v>32</v>
      </c>
      <c r="I32" s="35"/>
      <c r="J32" s="35"/>
      <c r="K32" s="35"/>
      <c r="L32" s="2">
        <f t="shared" si="2"/>
        <v>70</v>
      </c>
      <c r="M32" s="2">
        <f t="shared" si="2"/>
        <v>70</v>
      </c>
    </row>
    <row r="33" spans="1:13" ht="15" customHeight="1">
      <c r="A33" s="34" t="s">
        <v>33</v>
      </c>
      <c r="B33" s="34"/>
      <c r="C33" s="34"/>
      <c r="D33" s="34"/>
      <c r="E33" s="34"/>
      <c r="F33" s="35" t="s">
        <v>29</v>
      </c>
      <c r="G33" s="35"/>
      <c r="H33" s="35" t="s">
        <v>34</v>
      </c>
      <c r="I33" s="35"/>
      <c r="J33" s="35"/>
      <c r="K33" s="35"/>
      <c r="L33" s="2">
        <f t="shared" si="2"/>
        <v>70</v>
      </c>
      <c r="M33" s="2">
        <f t="shared" si="2"/>
        <v>70</v>
      </c>
    </row>
    <row r="34" spans="1:13" ht="15" customHeight="1">
      <c r="A34" s="34" t="s">
        <v>26</v>
      </c>
      <c r="B34" s="34"/>
      <c r="C34" s="34"/>
      <c r="D34" s="34"/>
      <c r="E34" s="34"/>
      <c r="F34" s="35" t="s">
        <v>29</v>
      </c>
      <c r="G34" s="35"/>
      <c r="H34" s="35" t="s">
        <v>34</v>
      </c>
      <c r="I34" s="35"/>
      <c r="J34" s="35" t="s">
        <v>27</v>
      </c>
      <c r="K34" s="35"/>
      <c r="L34" s="2">
        <f t="shared" si="2"/>
        <v>70</v>
      </c>
      <c r="M34" s="2">
        <f t="shared" si="2"/>
        <v>70</v>
      </c>
    </row>
    <row r="35" spans="1:13" ht="15" customHeight="1">
      <c r="A35" s="32" t="s">
        <v>35</v>
      </c>
      <c r="B35" s="32"/>
      <c r="C35" s="32"/>
      <c r="D35" s="32"/>
      <c r="E35" s="32"/>
      <c r="F35" s="33" t="s">
        <v>36</v>
      </c>
      <c r="G35" s="33"/>
      <c r="H35" s="33"/>
      <c r="I35" s="33"/>
      <c r="J35" s="33"/>
      <c r="K35" s="33"/>
      <c r="L35" s="1">
        <f aca="true" t="shared" si="3" ref="L35:L40">302200/1000</f>
        <v>302.2</v>
      </c>
      <c r="M35" s="8">
        <f aca="true" t="shared" si="4" ref="M35:M40">316200/1000</f>
        <v>316.2</v>
      </c>
    </row>
    <row r="36" spans="1:13" ht="15" customHeight="1">
      <c r="A36" s="34" t="s">
        <v>37</v>
      </c>
      <c r="B36" s="34"/>
      <c r="C36" s="34"/>
      <c r="D36" s="34"/>
      <c r="E36" s="34"/>
      <c r="F36" s="35" t="s">
        <v>38</v>
      </c>
      <c r="G36" s="35"/>
      <c r="H36" s="35"/>
      <c r="I36" s="35"/>
      <c r="J36" s="35"/>
      <c r="K36" s="35"/>
      <c r="L36" s="2">
        <f t="shared" si="3"/>
        <v>302.2</v>
      </c>
      <c r="M36" s="3">
        <f t="shared" si="4"/>
        <v>316.2</v>
      </c>
    </row>
    <row r="37" spans="1:13" ht="15" customHeight="1">
      <c r="A37" s="34" t="s">
        <v>30</v>
      </c>
      <c r="B37" s="34"/>
      <c r="C37" s="34"/>
      <c r="D37" s="34"/>
      <c r="E37" s="34"/>
      <c r="F37" s="35" t="s">
        <v>38</v>
      </c>
      <c r="G37" s="35"/>
      <c r="H37" s="35" t="s">
        <v>31</v>
      </c>
      <c r="I37" s="35"/>
      <c r="J37" s="35"/>
      <c r="K37" s="35"/>
      <c r="L37" s="2">
        <f t="shared" si="3"/>
        <v>302.2</v>
      </c>
      <c r="M37" s="3">
        <f t="shared" si="4"/>
        <v>316.2</v>
      </c>
    </row>
    <row r="38" spans="1:13" ht="15" customHeight="1">
      <c r="A38" s="34" t="s">
        <v>30</v>
      </c>
      <c r="B38" s="34"/>
      <c r="C38" s="34"/>
      <c r="D38" s="34"/>
      <c r="E38" s="34"/>
      <c r="F38" s="35" t="s">
        <v>38</v>
      </c>
      <c r="G38" s="35"/>
      <c r="H38" s="35" t="s">
        <v>32</v>
      </c>
      <c r="I38" s="35"/>
      <c r="J38" s="35"/>
      <c r="K38" s="35"/>
      <c r="L38" s="2">
        <f t="shared" si="3"/>
        <v>302.2</v>
      </c>
      <c r="M38" s="3">
        <f t="shared" si="4"/>
        <v>316.2</v>
      </c>
    </row>
    <row r="39" spans="1:13" ht="23.25" customHeight="1">
      <c r="A39" s="34" t="s">
        <v>39</v>
      </c>
      <c r="B39" s="34"/>
      <c r="C39" s="34"/>
      <c r="D39" s="34"/>
      <c r="E39" s="34"/>
      <c r="F39" s="35" t="s">
        <v>38</v>
      </c>
      <c r="G39" s="35"/>
      <c r="H39" s="35" t="s">
        <v>40</v>
      </c>
      <c r="I39" s="35"/>
      <c r="J39" s="35"/>
      <c r="K39" s="35"/>
      <c r="L39" s="2">
        <f t="shared" si="3"/>
        <v>302.2</v>
      </c>
      <c r="M39" s="3">
        <f t="shared" si="4"/>
        <v>316.2</v>
      </c>
    </row>
    <row r="40" spans="1:13" ht="34.5" customHeight="1">
      <c r="A40" s="34" t="s">
        <v>18</v>
      </c>
      <c r="B40" s="34"/>
      <c r="C40" s="34"/>
      <c r="D40" s="34"/>
      <c r="E40" s="34"/>
      <c r="F40" s="35" t="s">
        <v>38</v>
      </c>
      <c r="G40" s="35"/>
      <c r="H40" s="35" t="s">
        <v>40</v>
      </c>
      <c r="I40" s="35"/>
      <c r="J40" s="35" t="s">
        <v>19</v>
      </c>
      <c r="K40" s="35"/>
      <c r="L40" s="2">
        <f t="shared" si="3"/>
        <v>302.2</v>
      </c>
      <c r="M40" s="3">
        <f t="shared" si="4"/>
        <v>316.2</v>
      </c>
    </row>
    <row r="41" spans="1:13" ht="15" customHeight="1">
      <c r="A41" s="32" t="s">
        <v>41</v>
      </c>
      <c r="B41" s="32"/>
      <c r="C41" s="32"/>
      <c r="D41" s="32"/>
      <c r="E41" s="32"/>
      <c r="F41" s="33" t="s">
        <v>42</v>
      </c>
      <c r="G41" s="33"/>
      <c r="H41" s="33"/>
      <c r="I41" s="33"/>
      <c r="J41" s="33"/>
      <c r="K41" s="33"/>
      <c r="L41" s="1">
        <f>1159000/1000</f>
        <v>1159</v>
      </c>
      <c r="M41" s="8">
        <f>1058000/1000</f>
        <v>1058</v>
      </c>
    </row>
    <row r="42" spans="1:13" ht="15" customHeight="1">
      <c r="A42" s="34" t="s">
        <v>43</v>
      </c>
      <c r="B42" s="34"/>
      <c r="C42" s="34"/>
      <c r="D42" s="34"/>
      <c r="E42" s="34"/>
      <c r="F42" s="35" t="s">
        <v>44</v>
      </c>
      <c r="G42" s="35"/>
      <c r="H42" s="35"/>
      <c r="I42" s="35"/>
      <c r="J42" s="35"/>
      <c r="K42" s="35"/>
      <c r="L42" s="2">
        <f>130000/1000</f>
        <v>130</v>
      </c>
      <c r="M42" s="2">
        <f>130000/1000</f>
        <v>130</v>
      </c>
    </row>
    <row r="43" spans="1:13" ht="34.5" customHeight="1">
      <c r="A43" s="34" t="s">
        <v>82</v>
      </c>
      <c r="B43" s="34"/>
      <c r="C43" s="34"/>
      <c r="D43" s="34"/>
      <c r="E43" s="34"/>
      <c r="F43" s="35" t="s">
        <v>44</v>
      </c>
      <c r="G43" s="35"/>
      <c r="H43" s="35" t="s">
        <v>45</v>
      </c>
      <c r="I43" s="35"/>
      <c r="J43" s="35"/>
      <c r="K43" s="35"/>
      <c r="L43" s="2">
        <f aca="true" t="shared" si="5" ref="L43:M46">130000/1000</f>
        <v>130</v>
      </c>
      <c r="M43" s="2">
        <f t="shared" si="5"/>
        <v>130</v>
      </c>
    </row>
    <row r="44" spans="1:13" ht="23.25" customHeight="1">
      <c r="A44" s="34" t="s">
        <v>46</v>
      </c>
      <c r="B44" s="34"/>
      <c r="C44" s="34"/>
      <c r="D44" s="34"/>
      <c r="E44" s="34"/>
      <c r="F44" s="35" t="s">
        <v>44</v>
      </c>
      <c r="G44" s="35"/>
      <c r="H44" s="35" t="s">
        <v>47</v>
      </c>
      <c r="I44" s="35"/>
      <c r="J44" s="35"/>
      <c r="K44" s="35"/>
      <c r="L44" s="2">
        <f t="shared" si="5"/>
        <v>130</v>
      </c>
      <c r="M44" s="2">
        <f t="shared" si="5"/>
        <v>130</v>
      </c>
    </row>
    <row r="45" spans="1:13" ht="23.25" customHeight="1">
      <c r="A45" s="34" t="s">
        <v>48</v>
      </c>
      <c r="B45" s="34"/>
      <c r="C45" s="34"/>
      <c r="D45" s="34"/>
      <c r="E45" s="34"/>
      <c r="F45" s="35" t="s">
        <v>44</v>
      </c>
      <c r="G45" s="35"/>
      <c r="H45" s="35" t="s">
        <v>49</v>
      </c>
      <c r="I45" s="35"/>
      <c r="J45" s="35"/>
      <c r="K45" s="35"/>
      <c r="L45" s="2">
        <f t="shared" si="5"/>
        <v>130</v>
      </c>
      <c r="M45" s="2">
        <f t="shared" si="5"/>
        <v>130</v>
      </c>
    </row>
    <row r="46" spans="1:13" ht="23.25" customHeight="1">
      <c r="A46" s="34" t="s">
        <v>24</v>
      </c>
      <c r="B46" s="34"/>
      <c r="C46" s="34"/>
      <c r="D46" s="34"/>
      <c r="E46" s="34"/>
      <c r="F46" s="35" t="s">
        <v>44</v>
      </c>
      <c r="G46" s="35"/>
      <c r="H46" s="35" t="s">
        <v>49</v>
      </c>
      <c r="I46" s="35"/>
      <c r="J46" s="35" t="s">
        <v>25</v>
      </c>
      <c r="K46" s="35"/>
      <c r="L46" s="2">
        <f t="shared" si="5"/>
        <v>130</v>
      </c>
      <c r="M46" s="2">
        <f t="shared" si="5"/>
        <v>130</v>
      </c>
    </row>
    <row r="47" spans="1:13" ht="15" customHeight="1">
      <c r="A47" s="34" t="s">
        <v>50</v>
      </c>
      <c r="B47" s="34"/>
      <c r="C47" s="34"/>
      <c r="D47" s="34"/>
      <c r="E47" s="34"/>
      <c r="F47" s="35" t="s">
        <v>51</v>
      </c>
      <c r="G47" s="35"/>
      <c r="H47" s="35"/>
      <c r="I47" s="35"/>
      <c r="J47" s="35"/>
      <c r="K47" s="35"/>
      <c r="L47" s="2">
        <f>1029000/1000</f>
        <v>1029</v>
      </c>
      <c r="M47" s="3">
        <f>928000/1000</f>
        <v>928</v>
      </c>
    </row>
    <row r="48" spans="1:13" ht="34.5" customHeight="1">
      <c r="A48" s="34" t="s">
        <v>82</v>
      </c>
      <c r="B48" s="34"/>
      <c r="C48" s="34"/>
      <c r="D48" s="34"/>
      <c r="E48" s="34"/>
      <c r="F48" s="35" t="s">
        <v>51</v>
      </c>
      <c r="G48" s="35"/>
      <c r="H48" s="35" t="s">
        <v>45</v>
      </c>
      <c r="I48" s="35"/>
      <c r="J48" s="35"/>
      <c r="K48" s="35"/>
      <c r="L48" s="2">
        <f>1029000/1000</f>
        <v>1029</v>
      </c>
      <c r="M48" s="3">
        <f>928000/1000</f>
        <v>928</v>
      </c>
    </row>
    <row r="49" spans="1:13" ht="23.25" customHeight="1">
      <c r="A49" s="34" t="s">
        <v>46</v>
      </c>
      <c r="B49" s="34"/>
      <c r="C49" s="34"/>
      <c r="D49" s="34"/>
      <c r="E49" s="34"/>
      <c r="F49" s="35" t="s">
        <v>51</v>
      </c>
      <c r="G49" s="35"/>
      <c r="H49" s="35" t="s">
        <v>47</v>
      </c>
      <c r="I49" s="35"/>
      <c r="J49" s="35"/>
      <c r="K49" s="35"/>
      <c r="L49" s="2">
        <f>1029000/1000</f>
        <v>1029</v>
      </c>
      <c r="M49" s="3">
        <f>928000/1000</f>
        <v>928</v>
      </c>
    </row>
    <row r="50" spans="1:13" ht="15" customHeight="1">
      <c r="A50" s="34" t="s">
        <v>52</v>
      </c>
      <c r="B50" s="34"/>
      <c r="C50" s="34"/>
      <c r="D50" s="34"/>
      <c r="E50" s="34"/>
      <c r="F50" s="35" t="s">
        <v>51</v>
      </c>
      <c r="G50" s="35"/>
      <c r="H50" s="35" t="s">
        <v>53</v>
      </c>
      <c r="I50" s="35"/>
      <c r="J50" s="35"/>
      <c r="K50" s="35"/>
      <c r="L50" s="2">
        <f>1029000/1000</f>
        <v>1029</v>
      </c>
      <c r="M50" s="3">
        <f>928000/1000</f>
        <v>928</v>
      </c>
    </row>
    <row r="51" spans="1:13" ht="23.25" customHeight="1">
      <c r="A51" s="34" t="s">
        <v>24</v>
      </c>
      <c r="B51" s="34"/>
      <c r="C51" s="34"/>
      <c r="D51" s="34"/>
      <c r="E51" s="34"/>
      <c r="F51" s="35" t="s">
        <v>51</v>
      </c>
      <c r="G51" s="35"/>
      <c r="H51" s="35" t="s">
        <v>53</v>
      </c>
      <c r="I51" s="35"/>
      <c r="J51" s="35" t="s">
        <v>25</v>
      </c>
      <c r="K51" s="35"/>
      <c r="L51" s="2">
        <f>1029000/1000</f>
        <v>1029</v>
      </c>
      <c r="M51" s="3">
        <f>928000/1000</f>
        <v>928</v>
      </c>
    </row>
    <row r="52" spans="1:13" ht="15" customHeight="1">
      <c r="A52" s="32" t="s">
        <v>54</v>
      </c>
      <c r="B52" s="32"/>
      <c r="C52" s="32"/>
      <c r="D52" s="32"/>
      <c r="E52" s="32"/>
      <c r="F52" s="33" t="s">
        <v>55</v>
      </c>
      <c r="G52" s="33"/>
      <c r="H52" s="33"/>
      <c r="I52" s="33"/>
      <c r="J52" s="33"/>
      <c r="K52" s="33"/>
      <c r="L52" s="1">
        <f>10000/1000</f>
        <v>10</v>
      </c>
      <c r="M52" s="8">
        <f>10000/1000</f>
        <v>10</v>
      </c>
    </row>
    <row r="53" spans="1:13" ht="15" customHeight="1">
      <c r="A53" s="34" t="s">
        <v>56</v>
      </c>
      <c r="B53" s="34"/>
      <c r="C53" s="34"/>
      <c r="D53" s="34"/>
      <c r="E53" s="34"/>
      <c r="F53" s="35" t="s">
        <v>57</v>
      </c>
      <c r="G53" s="35"/>
      <c r="H53" s="35"/>
      <c r="I53" s="35"/>
      <c r="J53" s="35"/>
      <c r="K53" s="35"/>
      <c r="L53" s="2">
        <f>10000/1000</f>
        <v>10</v>
      </c>
      <c r="M53" s="2">
        <f>10000/1000</f>
        <v>10</v>
      </c>
    </row>
    <row r="54" spans="1:13" ht="15" customHeight="1">
      <c r="A54" s="34" t="s">
        <v>83</v>
      </c>
      <c r="B54" s="34"/>
      <c r="C54" s="34"/>
      <c r="D54" s="34"/>
      <c r="E54" s="34"/>
      <c r="F54" s="35" t="s">
        <v>57</v>
      </c>
      <c r="G54" s="35"/>
      <c r="H54" s="35" t="s">
        <v>58</v>
      </c>
      <c r="I54" s="35"/>
      <c r="J54" s="35"/>
      <c r="K54" s="35"/>
      <c r="L54" s="2">
        <f aca="true" t="shared" si="6" ref="L54:M56">10000/1000</f>
        <v>10</v>
      </c>
      <c r="M54" s="2">
        <f t="shared" si="6"/>
        <v>10</v>
      </c>
    </row>
    <row r="55" spans="1:13" ht="15" customHeight="1">
      <c r="A55" s="34" t="s">
        <v>59</v>
      </c>
      <c r="B55" s="34"/>
      <c r="C55" s="34"/>
      <c r="D55" s="34"/>
      <c r="E55" s="34"/>
      <c r="F55" s="35" t="s">
        <v>57</v>
      </c>
      <c r="G55" s="35"/>
      <c r="H55" s="35" t="s">
        <v>60</v>
      </c>
      <c r="I55" s="35"/>
      <c r="J55" s="35"/>
      <c r="K55" s="35"/>
      <c r="L55" s="2">
        <f t="shared" si="6"/>
        <v>10</v>
      </c>
      <c r="M55" s="2">
        <f t="shared" si="6"/>
        <v>10</v>
      </c>
    </row>
    <row r="56" spans="1:13" ht="23.25" customHeight="1">
      <c r="A56" s="34" t="s">
        <v>24</v>
      </c>
      <c r="B56" s="34"/>
      <c r="C56" s="34"/>
      <c r="D56" s="34"/>
      <c r="E56" s="34"/>
      <c r="F56" s="35" t="s">
        <v>57</v>
      </c>
      <c r="G56" s="35"/>
      <c r="H56" s="35" t="s">
        <v>60</v>
      </c>
      <c r="I56" s="35"/>
      <c r="J56" s="35" t="s">
        <v>25</v>
      </c>
      <c r="K56" s="35"/>
      <c r="L56" s="2">
        <f t="shared" si="6"/>
        <v>10</v>
      </c>
      <c r="M56" s="2">
        <f t="shared" si="6"/>
        <v>10</v>
      </c>
    </row>
    <row r="57" spans="1:13" ht="15" customHeight="1">
      <c r="A57" s="32" t="s">
        <v>61</v>
      </c>
      <c r="B57" s="32"/>
      <c r="C57" s="32"/>
      <c r="D57" s="32"/>
      <c r="E57" s="32"/>
      <c r="F57" s="33" t="s">
        <v>62</v>
      </c>
      <c r="G57" s="33"/>
      <c r="H57" s="33"/>
      <c r="I57" s="33"/>
      <c r="J57" s="33"/>
      <c r="K57" s="33"/>
      <c r="L57" s="1">
        <f>23000/1000</f>
        <v>23</v>
      </c>
      <c r="M57" s="1">
        <f>23000/1000</f>
        <v>23</v>
      </c>
    </row>
    <row r="58" spans="1:13" ht="15" customHeight="1">
      <c r="A58" s="34" t="s">
        <v>63</v>
      </c>
      <c r="B58" s="34"/>
      <c r="C58" s="34"/>
      <c r="D58" s="34"/>
      <c r="E58" s="34"/>
      <c r="F58" s="35" t="s">
        <v>64</v>
      </c>
      <c r="G58" s="35"/>
      <c r="H58" s="35"/>
      <c r="I58" s="35"/>
      <c r="J58" s="35"/>
      <c r="K58" s="35"/>
      <c r="L58" s="2">
        <f>23000/1000</f>
        <v>23</v>
      </c>
      <c r="M58" s="2">
        <f>23000/1000</f>
        <v>23</v>
      </c>
    </row>
    <row r="59" spans="1:13" ht="34.5" customHeight="1">
      <c r="A59" s="34" t="s">
        <v>84</v>
      </c>
      <c r="B59" s="34"/>
      <c r="C59" s="34"/>
      <c r="D59" s="34"/>
      <c r="E59" s="34"/>
      <c r="F59" s="35" t="s">
        <v>64</v>
      </c>
      <c r="G59" s="35"/>
      <c r="H59" s="35" t="s">
        <v>65</v>
      </c>
      <c r="I59" s="35"/>
      <c r="J59" s="35"/>
      <c r="K59" s="35"/>
      <c r="L59" s="2">
        <f aca="true" t="shared" si="7" ref="L59:M62">23000/1000</f>
        <v>23</v>
      </c>
      <c r="M59" s="2">
        <f t="shared" si="7"/>
        <v>23</v>
      </c>
    </row>
    <row r="60" spans="1:13" ht="15" customHeight="1">
      <c r="A60" s="34" t="s">
        <v>66</v>
      </c>
      <c r="B60" s="34"/>
      <c r="C60" s="34"/>
      <c r="D60" s="34"/>
      <c r="E60" s="34"/>
      <c r="F60" s="35" t="s">
        <v>64</v>
      </c>
      <c r="G60" s="35"/>
      <c r="H60" s="35" t="s">
        <v>67</v>
      </c>
      <c r="I60" s="35"/>
      <c r="J60" s="35"/>
      <c r="K60" s="35"/>
      <c r="L60" s="2">
        <f t="shared" si="7"/>
        <v>23</v>
      </c>
      <c r="M60" s="2">
        <f t="shared" si="7"/>
        <v>23</v>
      </c>
    </row>
    <row r="61" spans="1:13" ht="15" customHeight="1">
      <c r="A61" s="34" t="s">
        <v>68</v>
      </c>
      <c r="B61" s="34"/>
      <c r="C61" s="34"/>
      <c r="D61" s="34"/>
      <c r="E61" s="34"/>
      <c r="F61" s="35" t="s">
        <v>64</v>
      </c>
      <c r="G61" s="35"/>
      <c r="H61" s="35" t="s">
        <v>69</v>
      </c>
      <c r="I61" s="35"/>
      <c r="J61" s="35"/>
      <c r="K61" s="35"/>
      <c r="L61" s="2">
        <f t="shared" si="7"/>
        <v>23</v>
      </c>
      <c r="M61" s="2">
        <f t="shared" si="7"/>
        <v>23</v>
      </c>
    </row>
    <row r="62" spans="1:13" ht="23.25" customHeight="1">
      <c r="A62" s="34" t="s">
        <v>24</v>
      </c>
      <c r="B62" s="34"/>
      <c r="C62" s="34"/>
      <c r="D62" s="34"/>
      <c r="E62" s="34"/>
      <c r="F62" s="35" t="s">
        <v>64</v>
      </c>
      <c r="G62" s="35"/>
      <c r="H62" s="35" t="s">
        <v>69</v>
      </c>
      <c r="I62" s="35"/>
      <c r="J62" s="35" t="s">
        <v>25</v>
      </c>
      <c r="K62" s="35"/>
      <c r="L62" s="2">
        <f t="shared" si="7"/>
        <v>23</v>
      </c>
      <c r="M62" s="2">
        <f t="shared" si="7"/>
        <v>23</v>
      </c>
    </row>
    <row r="63" spans="1:13" ht="15">
      <c r="A63" s="32" t="s">
        <v>70</v>
      </c>
      <c r="B63" s="32"/>
      <c r="C63" s="32"/>
      <c r="D63" s="32"/>
      <c r="E63" s="32"/>
      <c r="F63" s="33" t="s">
        <v>71</v>
      </c>
      <c r="G63" s="33"/>
      <c r="H63" s="33"/>
      <c r="I63" s="33"/>
      <c r="J63" s="33"/>
      <c r="K63" s="33"/>
      <c r="L63" s="1">
        <f aca="true" t="shared" si="8" ref="L63:L68">101000/1000</f>
        <v>101</v>
      </c>
      <c r="M63" s="8">
        <f aca="true" t="shared" si="9" ref="M63:M68">202000/1000</f>
        <v>202</v>
      </c>
    </row>
    <row r="64" spans="1:13" ht="15" customHeight="1">
      <c r="A64" s="34" t="s">
        <v>72</v>
      </c>
      <c r="B64" s="34"/>
      <c r="C64" s="34"/>
      <c r="D64" s="34"/>
      <c r="E64" s="34"/>
      <c r="F64" s="35" t="s">
        <v>73</v>
      </c>
      <c r="G64" s="35"/>
      <c r="H64" s="35"/>
      <c r="I64" s="35"/>
      <c r="J64" s="35"/>
      <c r="K64" s="35"/>
      <c r="L64" s="2">
        <f t="shared" si="8"/>
        <v>101</v>
      </c>
      <c r="M64" s="3">
        <f t="shared" si="9"/>
        <v>202</v>
      </c>
    </row>
    <row r="65" spans="1:13" ht="15" customHeight="1">
      <c r="A65" s="34" t="s">
        <v>30</v>
      </c>
      <c r="B65" s="34"/>
      <c r="C65" s="34"/>
      <c r="D65" s="34"/>
      <c r="E65" s="34"/>
      <c r="F65" s="35" t="s">
        <v>73</v>
      </c>
      <c r="G65" s="35"/>
      <c r="H65" s="35" t="s">
        <v>31</v>
      </c>
      <c r="I65" s="35"/>
      <c r="J65" s="35"/>
      <c r="K65" s="35"/>
      <c r="L65" s="2">
        <f t="shared" si="8"/>
        <v>101</v>
      </c>
      <c r="M65" s="3">
        <f t="shared" si="9"/>
        <v>202</v>
      </c>
    </row>
    <row r="66" spans="1:13" ht="15" customHeight="1">
      <c r="A66" s="34" t="s">
        <v>30</v>
      </c>
      <c r="B66" s="34"/>
      <c r="C66" s="34"/>
      <c r="D66" s="34"/>
      <c r="E66" s="34"/>
      <c r="F66" s="35" t="s">
        <v>73</v>
      </c>
      <c r="G66" s="35"/>
      <c r="H66" s="35" t="s">
        <v>32</v>
      </c>
      <c r="I66" s="35"/>
      <c r="J66" s="35"/>
      <c r="K66" s="35"/>
      <c r="L66" s="2">
        <f t="shared" si="8"/>
        <v>101</v>
      </c>
      <c r="M66" s="3">
        <f t="shared" si="9"/>
        <v>202</v>
      </c>
    </row>
    <row r="67" spans="1:13" ht="15" customHeight="1">
      <c r="A67" s="34" t="s">
        <v>72</v>
      </c>
      <c r="B67" s="34"/>
      <c r="C67" s="34"/>
      <c r="D67" s="34"/>
      <c r="E67" s="34"/>
      <c r="F67" s="35" t="s">
        <v>73</v>
      </c>
      <c r="G67" s="35"/>
      <c r="H67" s="35" t="s">
        <v>74</v>
      </c>
      <c r="I67" s="35"/>
      <c r="J67" s="35"/>
      <c r="K67" s="35"/>
      <c r="L67" s="2">
        <f t="shared" si="8"/>
        <v>101</v>
      </c>
      <c r="M67" s="3">
        <f t="shared" si="9"/>
        <v>202</v>
      </c>
    </row>
    <row r="68" spans="1:13" ht="15" customHeight="1">
      <c r="A68" s="34" t="s">
        <v>75</v>
      </c>
      <c r="B68" s="34"/>
      <c r="C68" s="34"/>
      <c r="D68" s="34"/>
      <c r="E68" s="34"/>
      <c r="F68" s="35" t="s">
        <v>73</v>
      </c>
      <c r="G68" s="35"/>
      <c r="H68" s="35" t="s">
        <v>74</v>
      </c>
      <c r="I68" s="35"/>
      <c r="J68" s="35" t="s">
        <v>76</v>
      </c>
      <c r="K68" s="35"/>
      <c r="L68" s="2">
        <f t="shared" si="8"/>
        <v>101</v>
      </c>
      <c r="M68" s="3">
        <f t="shared" si="9"/>
        <v>202</v>
      </c>
    </row>
    <row r="69" spans="1:13" ht="15.75" thickBot="1">
      <c r="A69" s="38" t="s">
        <v>77</v>
      </c>
      <c r="B69" s="38"/>
      <c r="C69" s="38"/>
      <c r="D69" s="38"/>
      <c r="E69" s="38"/>
      <c r="F69" s="39" t="s">
        <v>78</v>
      </c>
      <c r="G69" s="39"/>
      <c r="H69" s="39" t="s">
        <v>78</v>
      </c>
      <c r="I69" s="39"/>
      <c r="J69" s="39" t="s">
        <v>78</v>
      </c>
      <c r="K69" s="39"/>
      <c r="L69" s="6"/>
      <c r="M69" s="12"/>
    </row>
    <row r="70" spans="1:6" ht="15">
      <c r="A70" s="7"/>
      <c r="B70" s="7"/>
      <c r="C70" s="7"/>
      <c r="D70" s="7"/>
      <c r="E70" s="36"/>
      <c r="F70" s="36"/>
    </row>
    <row r="71" spans="1:6" ht="15">
      <c r="A71" s="13"/>
      <c r="B71" s="13"/>
      <c r="C71" s="13"/>
      <c r="D71" s="13"/>
      <c r="E71" s="13"/>
      <c r="F71" s="13"/>
    </row>
    <row r="72" spans="1:12" ht="48" customHeight="1">
      <c r="A72" s="20" t="s">
        <v>79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6" ht="15" customHeight="1">
      <c r="A73" s="11"/>
      <c r="B73" s="10"/>
      <c r="C73" s="11"/>
      <c r="D73" s="37"/>
      <c r="E73" s="37"/>
      <c r="F73" s="37"/>
    </row>
  </sheetData>
  <sheetProtection/>
  <mergeCells count="238">
    <mergeCell ref="A67:E67"/>
    <mergeCell ref="F67:G67"/>
    <mergeCell ref="H67:I67"/>
    <mergeCell ref="J67:K67"/>
    <mergeCell ref="A68:E68"/>
    <mergeCell ref="F68:G68"/>
    <mergeCell ref="H68:I68"/>
    <mergeCell ref="J68:K68"/>
    <mergeCell ref="E70:F70"/>
    <mergeCell ref="D73:F73"/>
    <mergeCell ref="A69:E69"/>
    <mergeCell ref="F69:G69"/>
    <mergeCell ref="H69:I69"/>
    <mergeCell ref="J69:K69"/>
    <mergeCell ref="A65:E65"/>
    <mergeCell ref="F65:G65"/>
    <mergeCell ref="H65:I65"/>
    <mergeCell ref="J65:K65"/>
    <mergeCell ref="A66:E66"/>
    <mergeCell ref="F66:G66"/>
    <mergeCell ref="H66:I66"/>
    <mergeCell ref="J66:K66"/>
    <mergeCell ref="A62:E62"/>
    <mergeCell ref="F62:G62"/>
    <mergeCell ref="H62:I62"/>
    <mergeCell ref="J62:K62"/>
    <mergeCell ref="A64:E64"/>
    <mergeCell ref="F64:G64"/>
    <mergeCell ref="H64:I64"/>
    <mergeCell ref="J64:K64"/>
    <mergeCell ref="H60:I60"/>
    <mergeCell ref="J60:K60"/>
    <mergeCell ref="A61:E61"/>
    <mergeCell ref="F61:G61"/>
    <mergeCell ref="H61:I61"/>
    <mergeCell ref="J61:K61"/>
    <mergeCell ref="A59:E59"/>
    <mergeCell ref="F59:G59"/>
    <mergeCell ref="H59:I59"/>
    <mergeCell ref="J59:K59"/>
    <mergeCell ref="A63:E63"/>
    <mergeCell ref="F63:G63"/>
    <mergeCell ref="H63:I63"/>
    <mergeCell ref="J63:K63"/>
    <mergeCell ref="A60:E60"/>
    <mergeCell ref="F60:G60"/>
    <mergeCell ref="A57:E57"/>
    <mergeCell ref="F57:G57"/>
    <mergeCell ref="H57:I57"/>
    <mergeCell ref="J57:K57"/>
    <mergeCell ref="A58:E58"/>
    <mergeCell ref="F58:G58"/>
    <mergeCell ref="H58:I58"/>
    <mergeCell ref="J58:K58"/>
    <mergeCell ref="A54:E54"/>
    <mergeCell ref="F54:G54"/>
    <mergeCell ref="H54:I54"/>
    <mergeCell ref="J54:K54"/>
    <mergeCell ref="A55:E55"/>
    <mergeCell ref="F55:G55"/>
    <mergeCell ref="H55:I55"/>
    <mergeCell ref="J55:K55"/>
    <mergeCell ref="H51:I51"/>
    <mergeCell ref="J51:K51"/>
    <mergeCell ref="A56:E56"/>
    <mergeCell ref="F56:G56"/>
    <mergeCell ref="H56:I56"/>
    <mergeCell ref="J56:K56"/>
    <mergeCell ref="A53:E53"/>
    <mergeCell ref="F53:G53"/>
    <mergeCell ref="H53:I53"/>
    <mergeCell ref="J53:K53"/>
    <mergeCell ref="A52:E52"/>
    <mergeCell ref="F52:G52"/>
    <mergeCell ref="H52:I52"/>
    <mergeCell ref="J52:K52"/>
    <mergeCell ref="A50:E50"/>
    <mergeCell ref="F50:G50"/>
    <mergeCell ref="H50:I50"/>
    <mergeCell ref="J50:K50"/>
    <mergeCell ref="A51:E51"/>
    <mergeCell ref="F51:G51"/>
    <mergeCell ref="A48:E48"/>
    <mergeCell ref="F48:G48"/>
    <mergeCell ref="H48:I48"/>
    <mergeCell ref="J48:K48"/>
    <mergeCell ref="A49:E49"/>
    <mergeCell ref="F49:G49"/>
    <mergeCell ref="H49:I49"/>
    <mergeCell ref="J49:K49"/>
    <mergeCell ref="A45:E45"/>
    <mergeCell ref="F45:G45"/>
    <mergeCell ref="H45:I45"/>
    <mergeCell ref="J45:K45"/>
    <mergeCell ref="A47:E47"/>
    <mergeCell ref="F47:G47"/>
    <mergeCell ref="H47:I47"/>
    <mergeCell ref="J47:K47"/>
    <mergeCell ref="H43:I43"/>
    <mergeCell ref="J43:K43"/>
    <mergeCell ref="A44:E44"/>
    <mergeCell ref="F44:G44"/>
    <mergeCell ref="H44:I44"/>
    <mergeCell ref="J44:K44"/>
    <mergeCell ref="A40:E40"/>
    <mergeCell ref="F40:G40"/>
    <mergeCell ref="H40:I40"/>
    <mergeCell ref="J40:K40"/>
    <mergeCell ref="A46:E46"/>
    <mergeCell ref="F46:G46"/>
    <mergeCell ref="H46:I46"/>
    <mergeCell ref="J46:K46"/>
    <mergeCell ref="A43:E43"/>
    <mergeCell ref="F43:G43"/>
    <mergeCell ref="A41:E41"/>
    <mergeCell ref="F41:G41"/>
    <mergeCell ref="H41:I41"/>
    <mergeCell ref="J41:K41"/>
    <mergeCell ref="A42:E42"/>
    <mergeCell ref="F42:G42"/>
    <mergeCell ref="H42:I42"/>
    <mergeCell ref="J42:K42"/>
    <mergeCell ref="A38:E38"/>
    <mergeCell ref="F38:G38"/>
    <mergeCell ref="H38:I38"/>
    <mergeCell ref="J38:K38"/>
    <mergeCell ref="A39:E39"/>
    <mergeCell ref="F39:G39"/>
    <mergeCell ref="H39:I39"/>
    <mergeCell ref="J39:K39"/>
    <mergeCell ref="A34:E34"/>
    <mergeCell ref="F34:G34"/>
    <mergeCell ref="H34:I34"/>
    <mergeCell ref="J34:K34"/>
    <mergeCell ref="A37:E37"/>
    <mergeCell ref="F37:G37"/>
    <mergeCell ref="H37:I37"/>
    <mergeCell ref="J37:K37"/>
    <mergeCell ref="A36:E36"/>
    <mergeCell ref="F36:G36"/>
    <mergeCell ref="H36:I36"/>
    <mergeCell ref="J36:K36"/>
    <mergeCell ref="A32:E32"/>
    <mergeCell ref="F32:G32"/>
    <mergeCell ref="H32:I32"/>
    <mergeCell ref="J32:K32"/>
    <mergeCell ref="A33:E33"/>
    <mergeCell ref="F33:G33"/>
    <mergeCell ref="A29:E29"/>
    <mergeCell ref="F29:G29"/>
    <mergeCell ref="H29:I29"/>
    <mergeCell ref="J29:K29"/>
    <mergeCell ref="A35:E35"/>
    <mergeCell ref="F35:G35"/>
    <mergeCell ref="H35:I35"/>
    <mergeCell ref="J35:K35"/>
    <mergeCell ref="H33:I33"/>
    <mergeCell ref="J33:K33"/>
    <mergeCell ref="A30:E30"/>
    <mergeCell ref="F30:G30"/>
    <mergeCell ref="H30:I30"/>
    <mergeCell ref="J30:K30"/>
    <mergeCell ref="A31:E31"/>
    <mergeCell ref="F31:G31"/>
    <mergeCell ref="H31:I31"/>
    <mergeCell ref="J31:K31"/>
    <mergeCell ref="H26:I26"/>
    <mergeCell ref="J26:K26"/>
    <mergeCell ref="A27:E27"/>
    <mergeCell ref="F27:G27"/>
    <mergeCell ref="H27:I27"/>
    <mergeCell ref="J27:K27"/>
    <mergeCell ref="A25:E25"/>
    <mergeCell ref="F25:G25"/>
    <mergeCell ref="H25:I25"/>
    <mergeCell ref="J25:K25"/>
    <mergeCell ref="A28:E28"/>
    <mergeCell ref="F28:G28"/>
    <mergeCell ref="H28:I28"/>
    <mergeCell ref="J28:K28"/>
    <mergeCell ref="A26:E26"/>
    <mergeCell ref="F26:G26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A17:E17"/>
    <mergeCell ref="F17:G17"/>
    <mergeCell ref="H17:I17"/>
    <mergeCell ref="J17:K17"/>
    <mergeCell ref="A18:E18"/>
    <mergeCell ref="F18:G18"/>
    <mergeCell ref="H18:I18"/>
    <mergeCell ref="J18:K18"/>
    <mergeCell ref="A15:E15"/>
    <mergeCell ref="F15:G15"/>
    <mergeCell ref="H15:I15"/>
    <mergeCell ref="J15:K15"/>
    <mergeCell ref="A16:E16"/>
    <mergeCell ref="F16:G16"/>
    <mergeCell ref="H16:I16"/>
    <mergeCell ref="J16:K16"/>
    <mergeCell ref="H13:I13"/>
    <mergeCell ref="J13:K13"/>
    <mergeCell ref="A14:E14"/>
    <mergeCell ref="F14:G14"/>
    <mergeCell ref="H14:I14"/>
    <mergeCell ref="J14:K14"/>
    <mergeCell ref="J4:M4"/>
    <mergeCell ref="A9:M9"/>
    <mergeCell ref="A10:M10"/>
    <mergeCell ref="A72:L72"/>
    <mergeCell ref="A11:M11"/>
    <mergeCell ref="A12:E13"/>
    <mergeCell ref="F12:K12"/>
    <mergeCell ref="L12:L13"/>
    <mergeCell ref="M12:M13"/>
    <mergeCell ref="F13:G13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Пользователь</cp:lastModifiedBy>
  <dcterms:created xsi:type="dcterms:W3CDTF">2021-04-12T14:52:46Z</dcterms:created>
  <dcterms:modified xsi:type="dcterms:W3CDTF">2023-05-16T04:55:23Z</dcterms:modified>
  <cp:category/>
  <cp:version/>
  <cp:contentType/>
  <cp:contentStatus/>
</cp:coreProperties>
</file>